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5" windowHeight="8700"/>
  </bookViews>
  <sheets>
    <sheet name="Số liệu tv1-cng" sheetId="7" r:id="rId1"/>
  </sheets>
  <calcPr calcId="145621"/>
</workbook>
</file>

<file path=xl/calcChain.xml><?xml version="1.0" encoding="utf-8"?>
<calcChain xmlns="http://schemas.openxmlformats.org/spreadsheetml/2006/main">
  <c r="AB13" i="7" l="1"/>
  <c r="V13" i="7"/>
  <c r="P13" i="7"/>
  <c r="J13" i="7"/>
  <c r="AB11" i="7" l="1"/>
  <c r="AB12" i="7"/>
  <c r="AB10" i="7"/>
  <c r="Z11" i="7"/>
  <c r="Z12" i="7"/>
  <c r="Z13" i="7"/>
  <c r="Z10" i="7"/>
  <c r="X11" i="7"/>
  <c r="X12" i="7"/>
  <c r="X13" i="7"/>
  <c r="X10" i="7"/>
  <c r="V11" i="7"/>
  <c r="V12" i="7"/>
  <c r="V10" i="7"/>
  <c r="T11" i="7"/>
  <c r="T12" i="7"/>
  <c r="T13" i="7"/>
  <c r="T10" i="7"/>
  <c r="R11" i="7"/>
  <c r="R12" i="7"/>
  <c r="R13" i="7"/>
  <c r="R10" i="7"/>
  <c r="P11" i="7"/>
  <c r="P12" i="7"/>
  <c r="P10" i="7"/>
  <c r="H11" i="7"/>
  <c r="H12" i="7"/>
  <c r="H13" i="7"/>
  <c r="H10" i="7"/>
  <c r="N11" i="7"/>
  <c r="N12" i="7"/>
  <c r="N13" i="7"/>
  <c r="N10" i="7"/>
  <c r="L11" i="7"/>
  <c r="L12" i="7"/>
  <c r="L13" i="7"/>
  <c r="L10" i="7"/>
  <c r="J11" i="7"/>
  <c r="J12" i="7"/>
  <c r="J10" i="7"/>
  <c r="F11" i="7" l="1"/>
  <c r="F12" i="7"/>
  <c r="F13" i="7"/>
  <c r="F10" i="7"/>
</calcChain>
</file>

<file path=xl/sharedStrings.xml><?xml version="1.0" encoding="utf-8"?>
<sst xmlns="http://schemas.openxmlformats.org/spreadsheetml/2006/main" count="59" uniqueCount="28">
  <si>
    <t>STT</t>
  </si>
  <si>
    <t>Số trường</t>
  </si>
  <si>
    <t>Số lớp</t>
  </si>
  <si>
    <t>Tỉ lệ</t>
  </si>
  <si>
    <t>Hình thức tổ chức/Phương pháp dạy học</t>
  </si>
  <si>
    <t>Số
 lượng</t>
  </si>
  <si>
    <t>Đã triển khai năm 2016 - 2017</t>
  </si>
  <si>
    <t>Dự kiến triển khai năm 2019 - 2020</t>
  </si>
  <si>
    <t>Mô hình trường học mới</t>
  </si>
  <si>
    <t>Bàn tay nặn bột</t>
  </si>
  <si>
    <t>Mỹ thuật Đan Mạch</t>
  </si>
  <si>
    <t>Tiếng Việt 1 CNGD</t>
  </si>
  <si>
    <t>Số 
học sinh</t>
  </si>
  <si>
    <t>( MÔ HÌNH TRƯỜNG HỌC MỚI, BÀN TAY NẶN BỘT, MĨ THUẬT ĐAN MẠCH, TIẾNG VIỆT 1 CNGD</t>
  </si>
  <si>
    <t xml:space="preserve">              THỐNG KÊ SỐ LIỆU VỀ HÌNH THỨC TỔ CHỨC, PHƯƠNG PHÁP DẠY HỌC </t>
  </si>
  <si>
    <t xml:space="preserve"> Triển khai năm 2018 - 2019</t>
  </si>
  <si>
    <t>Triển khai năm 2017 - 2018</t>
  </si>
  <si>
    <t>SỞ GIÁO DỤC VÀ ĐÀO TẠO</t>
  </si>
  <si>
    <t xml:space="preserve">      UBND TỈNH LONG AN</t>
  </si>
  <si>
    <t xml:space="preserve">              </t>
  </si>
  <si>
    <t>(Kèm theo công văn số                 /SGDĐT-GDMN-GDTH ngày       tháng 5  năm 2019)</t>
  </si>
  <si>
    <t xml:space="preserve">         Người lập</t>
  </si>
  <si>
    <t>PHÓ GIÁM ĐỐC</t>
  </si>
  <si>
    <t xml:space="preserve"> KT.GIÁM ĐỐC</t>
  </si>
  <si>
    <t xml:space="preserve"> Phan Thị Dạ Thảo</t>
  </si>
  <si>
    <t>Tổng số
 trường trước năm học 2018-2019</t>
  </si>
  <si>
    <t>Tổng số
 trường sau  năm học 2018-2019</t>
  </si>
  <si>
    <t xml:space="preserve">      Lê Phát Vĩnh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</si>
</sst>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3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D7" workbookViewId="0">
      <selection activeCell="C22" sqref="C22"/>
    </sheetView>
  </sheetViews>
  <sheetFormatPr defaultRowHeight="15.75" x14ac:dyDescent="0.25"/>
  <cols>
    <col min="1" max="1" width="5.140625" style="1" customWidth="1"/>
    <col min="2" max="2" width="23.7109375" style="1" customWidth="1"/>
    <col min="3" max="4" width="9.28515625" style="1" customWidth="1"/>
    <col min="5" max="6" width="7" style="1" customWidth="1"/>
    <col min="7" max="7" width="6.5703125" style="1" customWidth="1"/>
    <col min="8" max="8" width="6.42578125" style="1" customWidth="1"/>
    <col min="9" max="9" width="8.140625" style="1" customWidth="1"/>
    <col min="10" max="10" width="7.5703125" style="1" customWidth="1"/>
    <col min="11" max="11" width="7.28515625" style="1" customWidth="1"/>
    <col min="12" max="12" width="7" style="1" customWidth="1"/>
    <col min="13" max="13" width="6.42578125" style="1" customWidth="1"/>
    <col min="14" max="14" width="7.5703125" style="1" customWidth="1"/>
    <col min="15" max="15" width="8.28515625" style="1" customWidth="1"/>
    <col min="16" max="16" width="6.7109375" style="1" customWidth="1"/>
    <col min="17" max="17" width="8" style="1" customWidth="1"/>
    <col min="18" max="18" width="6.42578125" style="1" customWidth="1"/>
    <col min="19" max="19" width="8" style="1" customWidth="1"/>
    <col min="20" max="20" width="6.28515625" style="1" customWidth="1"/>
    <col min="21" max="21" width="9" style="1" customWidth="1"/>
    <col min="22" max="22" width="6.28515625" style="1" customWidth="1"/>
    <col min="23" max="23" width="7.5703125" style="1" customWidth="1"/>
    <col min="24" max="24" width="6.5703125" style="1" customWidth="1"/>
    <col min="25" max="25" width="7.42578125" style="1" customWidth="1"/>
    <col min="26" max="26" width="6.42578125" style="1" customWidth="1"/>
    <col min="27" max="27" width="9.140625" style="1" customWidth="1"/>
    <col min="28" max="28" width="6.42578125" style="1" customWidth="1"/>
    <col min="29" max="16384" width="9.140625" style="1"/>
  </cols>
  <sheetData>
    <row r="1" spans="1:28" x14ac:dyDescent="0.25">
      <c r="A1" s="2"/>
      <c r="B1" s="1" t="s">
        <v>18</v>
      </c>
    </row>
    <row r="2" spans="1:28" x14ac:dyDescent="0.25">
      <c r="B2" s="12" t="s">
        <v>17</v>
      </c>
      <c r="L2" s="12" t="s">
        <v>19</v>
      </c>
    </row>
    <row r="3" spans="1:28" x14ac:dyDescent="0.25">
      <c r="A3" s="10"/>
      <c r="B3" s="10"/>
      <c r="C3" s="10"/>
      <c r="D3" s="10"/>
      <c r="E3" s="10"/>
      <c r="F3" s="10"/>
      <c r="G3" s="10"/>
      <c r="H3" s="10" t="s">
        <v>14</v>
      </c>
      <c r="I3" s="10"/>
      <c r="J3" s="10"/>
      <c r="K3" s="10"/>
      <c r="L3" s="10"/>
      <c r="M3" s="10"/>
      <c r="N3" s="10"/>
      <c r="O3" s="10"/>
      <c r="P3" s="10"/>
    </row>
    <row r="4" spans="1:28" x14ac:dyDescent="0.25">
      <c r="A4" s="11"/>
      <c r="B4" s="11"/>
      <c r="C4" s="11"/>
      <c r="D4" s="11"/>
      <c r="E4" s="11"/>
      <c r="F4" s="11"/>
      <c r="G4" s="11" t="s">
        <v>13</v>
      </c>
      <c r="H4" s="11"/>
      <c r="I4" s="11"/>
      <c r="J4" s="11"/>
      <c r="K4" s="11"/>
      <c r="L4" s="11"/>
      <c r="M4" s="11"/>
      <c r="N4" s="11"/>
      <c r="O4" s="11"/>
      <c r="P4" s="11"/>
    </row>
    <row r="5" spans="1:28" x14ac:dyDescent="0.25">
      <c r="A5" s="8"/>
      <c r="B5" s="8"/>
      <c r="C5" s="8"/>
      <c r="D5" s="8"/>
      <c r="E5" s="8"/>
      <c r="F5" s="8"/>
      <c r="G5" s="8"/>
      <c r="H5" s="23" t="s">
        <v>20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8" x14ac:dyDescent="0.25">
      <c r="A6" s="6"/>
      <c r="B6" s="6"/>
      <c r="C6" s="6"/>
      <c r="D6" s="6"/>
      <c r="E6" s="6"/>
      <c r="F6" s="6"/>
      <c r="G6" s="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8" ht="15.75" customHeight="1" x14ac:dyDescent="0.25">
      <c r="A7" s="25" t="s">
        <v>0</v>
      </c>
      <c r="B7" s="25" t="s">
        <v>4</v>
      </c>
      <c r="C7" s="25" t="s">
        <v>25</v>
      </c>
      <c r="D7" s="25" t="s">
        <v>26</v>
      </c>
      <c r="E7" s="24" t="s">
        <v>6</v>
      </c>
      <c r="F7" s="24"/>
      <c r="G7" s="24"/>
      <c r="H7" s="20"/>
      <c r="I7" s="20"/>
      <c r="J7" s="20"/>
      <c r="K7" s="20" t="s">
        <v>16</v>
      </c>
      <c r="L7" s="20"/>
      <c r="M7" s="20"/>
      <c r="N7" s="20"/>
      <c r="O7" s="20"/>
      <c r="P7" s="20"/>
      <c r="Q7" s="20" t="s">
        <v>15</v>
      </c>
      <c r="R7" s="20"/>
      <c r="S7" s="20"/>
      <c r="T7" s="20"/>
      <c r="U7" s="20"/>
      <c r="V7" s="20"/>
      <c r="W7" s="20" t="s">
        <v>7</v>
      </c>
      <c r="X7" s="20"/>
      <c r="Y7" s="20"/>
      <c r="Z7" s="20"/>
      <c r="AA7" s="20"/>
      <c r="AB7" s="20"/>
    </row>
    <row r="8" spans="1:28" ht="36" customHeight="1" x14ac:dyDescent="0.25">
      <c r="A8" s="21"/>
      <c r="B8" s="21"/>
      <c r="C8" s="21"/>
      <c r="D8" s="21"/>
      <c r="E8" s="21" t="s">
        <v>1</v>
      </c>
      <c r="F8" s="21"/>
      <c r="G8" s="21" t="s">
        <v>2</v>
      </c>
      <c r="H8" s="21"/>
      <c r="I8" s="21" t="s">
        <v>12</v>
      </c>
      <c r="J8" s="22"/>
      <c r="K8" s="21" t="s">
        <v>1</v>
      </c>
      <c r="L8" s="21"/>
      <c r="M8" s="21" t="s">
        <v>2</v>
      </c>
      <c r="N8" s="21"/>
      <c r="O8" s="21" t="s">
        <v>12</v>
      </c>
      <c r="P8" s="22"/>
      <c r="Q8" s="21" t="s">
        <v>1</v>
      </c>
      <c r="R8" s="21"/>
      <c r="S8" s="21" t="s">
        <v>2</v>
      </c>
      <c r="T8" s="21"/>
      <c r="U8" s="21" t="s">
        <v>12</v>
      </c>
      <c r="V8" s="22"/>
      <c r="W8" s="21" t="s">
        <v>1</v>
      </c>
      <c r="X8" s="21"/>
      <c r="Y8" s="21" t="s">
        <v>2</v>
      </c>
      <c r="Z8" s="21"/>
      <c r="AA8" s="21" t="s">
        <v>12</v>
      </c>
      <c r="AB8" s="22"/>
    </row>
    <row r="9" spans="1:28" ht="55.5" customHeight="1" x14ac:dyDescent="0.25">
      <c r="A9" s="21"/>
      <c r="B9" s="21"/>
      <c r="C9" s="21"/>
      <c r="D9" s="21"/>
      <c r="E9" s="7" t="s">
        <v>5</v>
      </c>
      <c r="F9" s="3" t="s">
        <v>3</v>
      </c>
      <c r="G9" s="7" t="s">
        <v>5</v>
      </c>
      <c r="H9" s="3" t="s">
        <v>3</v>
      </c>
      <c r="I9" s="7" t="s">
        <v>5</v>
      </c>
      <c r="J9" s="3" t="s">
        <v>3</v>
      </c>
      <c r="K9" s="7" t="s">
        <v>5</v>
      </c>
      <c r="L9" s="3" t="s">
        <v>3</v>
      </c>
      <c r="M9" s="7" t="s">
        <v>5</v>
      </c>
      <c r="N9" s="3" t="s">
        <v>3</v>
      </c>
      <c r="O9" s="7" t="s">
        <v>5</v>
      </c>
      <c r="P9" s="3" t="s">
        <v>3</v>
      </c>
      <c r="Q9" s="7" t="s">
        <v>5</v>
      </c>
      <c r="R9" s="7" t="s">
        <v>3</v>
      </c>
      <c r="S9" s="7" t="s">
        <v>5</v>
      </c>
      <c r="T9" s="7" t="s">
        <v>3</v>
      </c>
      <c r="U9" s="7" t="s">
        <v>5</v>
      </c>
      <c r="V9" s="7" t="s">
        <v>3</v>
      </c>
      <c r="W9" s="7" t="s">
        <v>5</v>
      </c>
      <c r="X9" s="7" t="s">
        <v>3</v>
      </c>
      <c r="Y9" s="7" t="s">
        <v>5</v>
      </c>
      <c r="Z9" s="7" t="s">
        <v>3</v>
      </c>
      <c r="AA9" s="7" t="s">
        <v>5</v>
      </c>
      <c r="AB9" s="7" t="s">
        <v>3</v>
      </c>
    </row>
    <row r="10" spans="1:28" ht="24.75" customHeight="1" x14ac:dyDescent="0.25">
      <c r="A10" s="4">
        <v>1</v>
      </c>
      <c r="B10" s="5" t="s">
        <v>8</v>
      </c>
      <c r="C10" s="5">
        <v>260</v>
      </c>
      <c r="D10" s="5">
        <v>226</v>
      </c>
      <c r="E10" s="5">
        <v>35</v>
      </c>
      <c r="F10" s="5">
        <f>E10*100/C10</f>
        <v>13.461538461538462</v>
      </c>
      <c r="G10" s="5">
        <v>323</v>
      </c>
      <c r="H10" s="19">
        <f>G10*100/4327</f>
        <v>7.4647561821123176</v>
      </c>
      <c r="I10" s="15">
        <v>9877</v>
      </c>
      <c r="J10" s="18">
        <f>I10*100/128315</f>
        <v>7.6974632739742042</v>
      </c>
      <c r="K10" s="5">
        <v>32</v>
      </c>
      <c r="L10" s="5">
        <f>K10*100/C10</f>
        <v>12.307692307692308</v>
      </c>
      <c r="M10" s="5">
        <v>299</v>
      </c>
      <c r="N10" s="18">
        <f>M10*100/4311</f>
        <v>6.9357457666434703</v>
      </c>
      <c r="O10" s="15">
        <v>8863</v>
      </c>
      <c r="P10" s="18">
        <f>O10*100/130474</f>
        <v>6.7929242607722609</v>
      </c>
      <c r="Q10" s="5">
        <v>25</v>
      </c>
      <c r="R10" s="5">
        <f>Q10*100/D10</f>
        <v>11.061946902654867</v>
      </c>
      <c r="S10" s="5">
        <v>224</v>
      </c>
      <c r="T10" s="5">
        <f>S10*100/4303</f>
        <v>5.2056704624680457</v>
      </c>
      <c r="U10" s="15">
        <v>6776</v>
      </c>
      <c r="V10" s="5">
        <f>U10*100/137471</f>
        <v>4.9290395792567159</v>
      </c>
      <c r="W10" s="5">
        <v>21</v>
      </c>
      <c r="X10" s="18">
        <f>W10*100/226</f>
        <v>9.2920353982300892</v>
      </c>
      <c r="Y10" s="5">
        <v>175</v>
      </c>
      <c r="Z10" s="18">
        <f>Y10*100/4305</f>
        <v>4.0650406504065044</v>
      </c>
      <c r="AA10" s="16">
        <v>519</v>
      </c>
      <c r="AB10" s="18">
        <f>AA10*100/137500</f>
        <v>0.37745454545454543</v>
      </c>
    </row>
    <row r="11" spans="1:28" ht="27" customHeight="1" x14ac:dyDescent="0.25">
      <c r="A11" s="4">
        <v>2</v>
      </c>
      <c r="B11" s="5" t="s">
        <v>9</v>
      </c>
      <c r="C11" s="5">
        <v>260</v>
      </c>
      <c r="D11" s="5">
        <v>226</v>
      </c>
      <c r="E11" s="5">
        <v>252</v>
      </c>
      <c r="F11" s="5">
        <f t="shared" ref="F11:F13" si="0">E11*100/C11</f>
        <v>96.92307692307692</v>
      </c>
      <c r="G11" s="15">
        <v>4152</v>
      </c>
      <c r="H11" s="19">
        <f t="shared" ref="H11:H13" si="1">G11*100/4327</f>
        <v>95.955627455511902</v>
      </c>
      <c r="I11" s="15">
        <v>122631</v>
      </c>
      <c r="J11" s="18">
        <f t="shared" ref="J11:J12" si="2">I11*100/128315</f>
        <v>95.570276273233844</v>
      </c>
      <c r="K11" s="5">
        <v>249</v>
      </c>
      <c r="L11" s="5">
        <f t="shared" ref="L11:L13" si="3">K11*100/C11</f>
        <v>95.769230769230774</v>
      </c>
      <c r="M11" s="15">
        <v>4199</v>
      </c>
      <c r="N11" s="18">
        <f t="shared" ref="N11:N13" si="4">M11*100/4311</f>
        <v>97.40199489677569</v>
      </c>
      <c r="O11" s="15">
        <v>126760</v>
      </c>
      <c r="P11" s="18">
        <f t="shared" ref="P11:P12" si="5">O11*100/130474</f>
        <v>97.153455860937811</v>
      </c>
      <c r="Q11" s="5">
        <v>221</v>
      </c>
      <c r="R11" s="5">
        <f t="shared" ref="R11:R13" si="6">Q11*100/D11</f>
        <v>97.787610619469021</v>
      </c>
      <c r="S11" s="15">
        <v>4248</v>
      </c>
      <c r="T11" s="5">
        <f t="shared" ref="T11:T13" si="7">S11*100/4303</f>
        <v>98.721821984661858</v>
      </c>
      <c r="U11" s="15">
        <v>134600</v>
      </c>
      <c r="V11" s="5">
        <f t="shared" ref="V11:V12" si="8">U11*100/137471</f>
        <v>97.911559528918829</v>
      </c>
      <c r="W11" s="5">
        <v>222</v>
      </c>
      <c r="X11" s="18">
        <f t="shared" ref="X11:X13" si="9">W11*100/226</f>
        <v>98.230088495575217</v>
      </c>
      <c r="Y11" s="15">
        <v>4279</v>
      </c>
      <c r="Z11" s="18">
        <f t="shared" ref="Z11:Z13" si="10">Y11*100/4305</f>
        <v>99.39605110336818</v>
      </c>
      <c r="AA11" s="17">
        <v>136700</v>
      </c>
      <c r="AB11" s="18">
        <f t="shared" ref="AB11:AB12" si="11">AA11*100/137500</f>
        <v>99.418181818181822</v>
      </c>
    </row>
    <row r="12" spans="1:28" ht="22.5" customHeight="1" x14ac:dyDescent="0.25">
      <c r="A12" s="4">
        <v>3</v>
      </c>
      <c r="B12" s="5" t="s">
        <v>10</v>
      </c>
      <c r="C12" s="5">
        <v>260</v>
      </c>
      <c r="D12" s="5">
        <v>226</v>
      </c>
      <c r="E12" s="5">
        <v>252</v>
      </c>
      <c r="F12" s="5">
        <f t="shared" si="0"/>
        <v>96.92307692307692</v>
      </c>
      <c r="G12" s="15">
        <v>4184</v>
      </c>
      <c r="H12" s="19">
        <f t="shared" si="1"/>
        <v>96.695169863646868</v>
      </c>
      <c r="I12" s="15">
        <v>123866</v>
      </c>
      <c r="J12" s="18">
        <f t="shared" si="2"/>
        <v>96.532751432022764</v>
      </c>
      <c r="K12" s="5">
        <v>252</v>
      </c>
      <c r="L12" s="5">
        <f t="shared" si="3"/>
        <v>96.92307692307692</v>
      </c>
      <c r="M12" s="15">
        <v>4186</v>
      </c>
      <c r="N12" s="18">
        <f t="shared" si="4"/>
        <v>97.100440733008583</v>
      </c>
      <c r="O12" s="15">
        <v>126019</v>
      </c>
      <c r="P12" s="18">
        <f t="shared" si="5"/>
        <v>96.585526618330093</v>
      </c>
      <c r="Q12" s="5">
        <v>222</v>
      </c>
      <c r="R12" s="5">
        <f t="shared" si="6"/>
        <v>98.230088495575217</v>
      </c>
      <c r="S12" s="15">
        <v>4244</v>
      </c>
      <c r="T12" s="5">
        <f t="shared" si="7"/>
        <v>98.628863583546362</v>
      </c>
      <c r="U12" s="15">
        <v>134203</v>
      </c>
      <c r="V12" s="5">
        <f t="shared" si="8"/>
        <v>97.622771348138883</v>
      </c>
      <c r="W12" s="5">
        <v>222</v>
      </c>
      <c r="X12" s="18">
        <f t="shared" si="9"/>
        <v>98.230088495575217</v>
      </c>
      <c r="Y12" s="15">
        <v>4292</v>
      </c>
      <c r="Z12" s="18">
        <f t="shared" si="10"/>
        <v>99.698025551684083</v>
      </c>
      <c r="AA12" s="15">
        <v>136321</v>
      </c>
      <c r="AB12" s="18">
        <f t="shared" si="11"/>
        <v>99.142545454545456</v>
      </c>
    </row>
    <row r="13" spans="1:28" ht="27.75" customHeight="1" x14ac:dyDescent="0.25">
      <c r="A13" s="13">
        <v>4</v>
      </c>
      <c r="B13" s="5" t="s">
        <v>11</v>
      </c>
      <c r="C13" s="5">
        <v>260</v>
      </c>
      <c r="D13" s="5">
        <v>226</v>
      </c>
      <c r="E13" s="5">
        <v>110</v>
      </c>
      <c r="F13" s="5">
        <f t="shared" si="0"/>
        <v>42.307692307692307</v>
      </c>
      <c r="G13" s="5">
        <v>389</v>
      </c>
      <c r="H13" s="19">
        <f t="shared" si="1"/>
        <v>8.9900623988906858</v>
      </c>
      <c r="I13" s="15">
        <v>8766</v>
      </c>
      <c r="J13" s="18">
        <f>I13*100/22777</f>
        <v>38.486192211441363</v>
      </c>
      <c r="K13" s="5">
        <v>110</v>
      </c>
      <c r="L13" s="5">
        <f t="shared" si="3"/>
        <v>42.307692307692307</v>
      </c>
      <c r="M13" s="5">
        <v>378</v>
      </c>
      <c r="N13" s="18">
        <f t="shared" si="4"/>
        <v>8.7682672233820451</v>
      </c>
      <c r="O13" s="15">
        <v>10430</v>
      </c>
      <c r="P13" s="18">
        <f>O13*100/27438</f>
        <v>38.012974706611267</v>
      </c>
      <c r="Q13" s="5">
        <v>93</v>
      </c>
      <c r="R13" s="5">
        <f t="shared" si="6"/>
        <v>41.150442477876105</v>
      </c>
      <c r="S13" s="5">
        <v>383</v>
      </c>
      <c r="T13" s="5">
        <f t="shared" si="7"/>
        <v>8.9007669068092028</v>
      </c>
      <c r="U13" s="15">
        <v>11598</v>
      </c>
      <c r="V13" s="5">
        <f>U13*100/32762</f>
        <v>35.40076918381051</v>
      </c>
      <c r="W13" s="5">
        <v>83</v>
      </c>
      <c r="X13" s="18">
        <f t="shared" si="9"/>
        <v>36.725663716814161</v>
      </c>
      <c r="Y13" s="5">
        <v>325</v>
      </c>
      <c r="Z13" s="18">
        <f t="shared" si="10"/>
        <v>7.5493612078977934</v>
      </c>
      <c r="AA13" s="15">
        <v>10012</v>
      </c>
      <c r="AB13" s="18">
        <f>AA13*100/32000</f>
        <v>31.287500000000001</v>
      </c>
    </row>
    <row r="15" spans="1:28" x14ac:dyDescent="0.25">
      <c r="B15" s="1" t="s">
        <v>21</v>
      </c>
      <c r="V15" s="12" t="s">
        <v>23</v>
      </c>
      <c r="W15" s="12"/>
    </row>
    <row r="16" spans="1:28" x14ac:dyDescent="0.25">
      <c r="V16" s="12" t="s">
        <v>22</v>
      </c>
      <c r="W16" s="12"/>
    </row>
    <row r="19" spans="2:22" x14ac:dyDescent="0.25">
      <c r="B19" s="1" t="s">
        <v>27</v>
      </c>
    </row>
    <row r="22" spans="2:22" ht="16.5" x14ac:dyDescent="0.25">
      <c r="V22" s="14" t="s">
        <v>24</v>
      </c>
    </row>
  </sheetData>
  <mergeCells count="21">
    <mergeCell ref="A7:A9"/>
    <mergeCell ref="C7:C9"/>
    <mergeCell ref="B7:B9"/>
    <mergeCell ref="G8:H8"/>
    <mergeCell ref="E8:F8"/>
    <mergeCell ref="D7:D9"/>
    <mergeCell ref="W7:AB7"/>
    <mergeCell ref="W8:X8"/>
    <mergeCell ref="Y8:Z8"/>
    <mergeCell ref="AA8:AB8"/>
    <mergeCell ref="H5:V5"/>
    <mergeCell ref="O8:P8"/>
    <mergeCell ref="E7:J7"/>
    <mergeCell ref="K7:P7"/>
    <mergeCell ref="K8:L8"/>
    <mergeCell ref="M8:N8"/>
    <mergeCell ref="I8:J8"/>
    <mergeCell ref="Q7:V7"/>
    <mergeCell ref="Q8:R8"/>
    <mergeCell ref="S8:T8"/>
    <mergeCell ref="U8:V8"/>
  </mergeCells>
  <pageMargins left="0" right="0" top="0.47" bottom="0.25" header="0.5" footer="0.5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Số liệu tv1-cng</vt:lpstr>
    </vt:vector>
  </TitlesOfParts>
  <Company>&lt;egyptian hak&gt;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Vinaghost.Com</dc:creator>
  <cp:lastModifiedBy>HP</cp:lastModifiedBy>
  <cp:lastPrinted>2019-05-17T07:31:14Z</cp:lastPrinted>
  <dcterms:created xsi:type="dcterms:W3CDTF">2018-03-12T03:56:09Z</dcterms:created>
  <dcterms:modified xsi:type="dcterms:W3CDTF">2019-05-19T21:24:08Z</dcterms:modified>
</cp:coreProperties>
</file>